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SG II Hilfe zur Pflege  IV-Förderung\Ambulante Pflegedienste\Förderung\2026\"/>
    </mc:Choice>
  </mc:AlternateContent>
  <xr:revisionPtr revIDLastSave="0" documentId="13_ncr:1_{67F93853-C382-4F76-B869-0BFE8ED7B1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rechnungsbog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1" l="1"/>
  <c r="D59" i="1"/>
  <c r="B67" i="1" l="1"/>
  <c r="D105" i="1"/>
  <c r="B107" i="1" s="1"/>
  <c r="B105" i="1"/>
  <c r="D98" i="1"/>
  <c r="B100" i="1" s="1"/>
  <c r="B98" i="1"/>
  <c r="B91" i="1"/>
  <c r="D91" i="1"/>
  <c r="B93" i="1" s="1"/>
  <c r="D72" i="1"/>
  <c r="B74" i="1" s="1"/>
  <c r="B72" i="1"/>
  <c r="D67" i="1"/>
  <c r="B69" i="1" s="1"/>
  <c r="E77" i="1" l="1"/>
  <c r="B82" i="1" s="1"/>
  <c r="B84" i="1" s="1"/>
  <c r="B86" i="1" s="1"/>
  <c r="C117" i="1" s="1"/>
  <c r="B95" i="1"/>
  <c r="B102" i="1"/>
  <c r="H110" i="1" l="1"/>
  <c r="D119" i="1" s="1"/>
  <c r="D121" i="1" s="1"/>
  <c r="F117" i="1" l="1"/>
</calcChain>
</file>

<file path=xl/sharedStrings.xml><?xml version="1.0" encoding="utf-8"?>
<sst xmlns="http://schemas.openxmlformats.org/spreadsheetml/2006/main" count="132" uniqueCount="90">
  <si>
    <t>Berechnung der Investitionskostenpauschale</t>
  </si>
  <si>
    <t>Ort und Datum (Unterschrift)</t>
  </si>
  <si>
    <t>Ort und Datum (Unterschrift, Stempel)</t>
  </si>
  <si>
    <t>a)</t>
  </si>
  <si>
    <t>b)</t>
  </si>
  <si>
    <t>c)</t>
  </si>
  <si>
    <t>d)</t>
  </si>
  <si>
    <t xml:space="preserve">hat in der Zeit vom </t>
  </si>
  <si>
    <t>bis</t>
  </si>
  <si>
    <t>e)</t>
  </si>
  <si>
    <t>-</t>
  </si>
  <si>
    <t>Leistungen, die privat aus Pflegegeld finanziert wurden</t>
  </si>
  <si>
    <t>Leistungen an Nicht-Pflegeversicherte</t>
  </si>
  <si>
    <t>Entlastungsbetrag nach § 45 b SGB XI für Personen mit Pflegegrad 2-5</t>
  </si>
  <si>
    <t>Die sachliche und rechnerische Richtigkeit wird bestätigt durch den Antragsteller:</t>
  </si>
  <si>
    <t>Punkte</t>
  </si>
  <si>
    <t>Der ambulante Pflegedienst</t>
  </si>
  <si>
    <t>zu Lasten der Pflegekassen/Beihilfestellen</t>
  </si>
  <si>
    <t>EUR</t>
  </si>
  <si>
    <t>Leistungen der Verhinderungspflege nach § 39 SGB XI</t>
  </si>
  <si>
    <t>Leistungen auf der Grundlage freiwilliger privater Zusatzversicherungen einschließlich der „Pflegebahr“</t>
  </si>
  <si>
    <t>=</t>
  </si>
  <si>
    <t>EUR :</t>
  </si>
  <si>
    <t>Gesamtpunkte : 10</t>
  </si>
  <si>
    <t>Leistungsminuten : 60</t>
  </si>
  <si>
    <t>Ermittlung der Leistungsstunden bei Zeitvergütung</t>
  </si>
  <si>
    <t>x 2,15 EUR</t>
  </si>
  <si>
    <t>Es wird ausdrücklich bestätigt, dass in diesen Beträgen nur die folgenden tatsächlich zu Lasten der Pflege-</t>
  </si>
  <si>
    <t>kassen/Beihilfestellen abgerechneten Leistungen enthalten sind:</t>
  </si>
  <si>
    <t>(bei Änderungen in der Vergütungshöhe im Laufe des Vorjahres bitte für jeden Zeitraum ein</t>
  </si>
  <si>
    <t>separates Formular ausfüllen)</t>
  </si>
  <si>
    <t>Spitzenverband</t>
  </si>
  <si>
    <t>Wirtschaftsprüfer</t>
  </si>
  <si>
    <t>Steuerberater</t>
  </si>
  <si>
    <r>
      <t xml:space="preserve">für die Hausbesuchspauschalen </t>
    </r>
    <r>
      <rPr>
        <sz val="9"/>
        <color theme="1"/>
        <rFont val="Lato"/>
        <family val="2"/>
      </rPr>
      <t>(LK 15 und 15a)</t>
    </r>
  </si>
  <si>
    <t>Þ</t>
  </si>
  <si>
    <t>folgende Beträge  abgerechnet:</t>
  </si>
  <si>
    <r>
      <t>nach Leistungskomplexen</t>
    </r>
    <r>
      <rPr>
        <sz val="9"/>
        <color theme="1"/>
        <rFont val="Lato"/>
        <family val="2"/>
      </rPr>
      <t xml:space="preserve"> (</t>
    </r>
    <r>
      <rPr>
        <b/>
        <u/>
        <sz val="9"/>
        <color theme="1"/>
        <rFont val="Lato"/>
        <family val="2"/>
      </rPr>
      <t>ohne</t>
    </r>
    <r>
      <rPr>
        <sz val="9"/>
        <color theme="1"/>
        <rFont val="Lato"/>
        <family val="2"/>
      </rPr>
      <t xml:space="preserve"> LK 15, 15a, 31, 32 und 33)</t>
    </r>
  </si>
  <si>
    <t>für stundenweise Abrechnung:</t>
  </si>
  <si>
    <t>- für Grundpflege und hauswirtschaftliche Versorgung:</t>
  </si>
  <si>
    <t>- für Verhinderungspflege:</t>
  </si>
  <si>
    <t>Leistungen nach § 38a SGB XI, wenn die Präsenzkraft von Ihrem Pflegedienst gestellt wird</t>
  </si>
  <si>
    <t xml:space="preserve">Pflegesachleistungen nach § 36 Abs. 3 und 4 SGB XI </t>
  </si>
  <si>
    <t xml:space="preserve">Hausbesuchspauschalen </t>
  </si>
  <si>
    <t xml:space="preserve">Beratungsbesuche bei Pflegebedürftigen nach § 37 Abs. 3 SGB XI </t>
  </si>
  <si>
    <r>
      <t xml:space="preserve">Entlastungsbetrag nach § 45 b SGB XI für Personen mit </t>
    </r>
    <r>
      <rPr>
        <b/>
        <sz val="11"/>
        <color theme="1"/>
        <rFont val="Lato"/>
        <family val="2"/>
      </rPr>
      <t>Pflegegrad 1</t>
    </r>
    <r>
      <rPr>
        <sz val="11"/>
        <color theme="1"/>
        <rFont val="Lato"/>
        <family val="2"/>
      </rPr>
      <t>, wenn dieser für Leistungen im Sinne</t>
    </r>
  </si>
  <si>
    <t>des § 36 SGB XI (Grundpflege) eingesetzt wurde</t>
  </si>
  <si>
    <r>
      <t xml:space="preserve">Es wird ausdrücklich bestätigt, dass folgende Leistungen </t>
    </r>
    <r>
      <rPr>
        <b/>
        <u/>
        <sz val="11"/>
        <color theme="1"/>
        <rFont val="Lato"/>
        <family val="2"/>
      </rPr>
      <t>nicht</t>
    </r>
    <r>
      <rPr>
        <u/>
        <sz val="11"/>
        <color theme="1"/>
        <rFont val="Lato"/>
        <family val="2"/>
      </rPr>
      <t xml:space="preserve"> berücksichtigt wurden:</t>
    </r>
  </si>
  <si>
    <t>Leistungen, die über den Leistungsrahmen des § 36 SGB XI von den Versicherten selbst getragen wurden</t>
  </si>
  <si>
    <t>Leistungen an private Selbstzahlerinnen oder Selbstzahler</t>
  </si>
  <si>
    <t>Leistungen, die vom Sozialhilfeträger finanziert wurden</t>
  </si>
  <si>
    <t xml:space="preserve">- einen Punktwert von </t>
  </si>
  <si>
    <t>(Bitte zutreffendes ankreuzen)</t>
  </si>
  <si>
    <t>einen zusätzlichen Punktwert für die Refinanzierung der Ausbildungs-</t>
  </si>
  <si>
    <t>umlage in Höhe von</t>
  </si>
  <si>
    <t>einen Minutenpreis von</t>
  </si>
  <si>
    <t>EUR für Grundpflege und hauswirtschaftliche Versorgung sowie</t>
  </si>
  <si>
    <t>EUR für häusliche Betreuung und LK 31-33 vereinbart.</t>
  </si>
  <si>
    <t>EUR erzielt.</t>
  </si>
  <si>
    <t>einen Stundenpreis für Verhinderungspflege in Höhe von</t>
  </si>
  <si>
    <t>EUR vereinbart.</t>
  </si>
  <si>
    <t>Berechnung der Leistungsstunden</t>
  </si>
  <si>
    <t>Die Umrechnung der - entsprechend den Ausführung auf Seite 1 - mit den Pflegekassen abgerechneten</t>
  </si>
  <si>
    <t>Leistungen in Punkt a) bis e) führt zu folgendem Ergebnis:</t>
  </si>
  <si>
    <t>Leistungsstunden (1) bei bei Abrechnung nach Leistungskomplexen</t>
  </si>
  <si>
    <r>
      <t xml:space="preserve">EUR </t>
    </r>
    <r>
      <rPr>
        <sz val="9"/>
        <color theme="1"/>
        <rFont val="Lato"/>
        <family val="2"/>
      </rPr>
      <t>(Minutenpreis)</t>
    </r>
  </si>
  <si>
    <t>Ergebnis : 60</t>
  </si>
  <si>
    <t xml:space="preserve">e) </t>
  </si>
  <si>
    <r>
      <t xml:space="preserve">EUR </t>
    </r>
    <r>
      <rPr>
        <sz val="9"/>
        <color theme="1"/>
        <rFont val="Lato"/>
        <family val="2"/>
      </rPr>
      <t>(Stundenpreis)</t>
    </r>
  </si>
  <si>
    <t xml:space="preserve"> EUR : </t>
  </si>
  <si>
    <t>c) bis e)]:</t>
  </si>
  <si>
    <t>Stunden</t>
  </si>
  <si>
    <t>Gesamtzahl der im auf Seite 1 genannten  Zeitraum abgerechneten Leistungsstunden (1) + (2):</t>
  </si>
  <si>
    <t>Summe (1)</t>
  </si>
  <si>
    <t>+</t>
  </si>
  <si>
    <t>Summe (2)</t>
  </si>
  <si>
    <t>Investitionskostenpauschale</t>
  </si>
  <si>
    <r>
      <t xml:space="preserve"> EUR</t>
    </r>
    <r>
      <rPr>
        <sz val="11"/>
        <color theme="1"/>
        <rFont val="Lato"/>
        <family val="2"/>
      </rPr>
      <t xml:space="preserve"> erzielt</t>
    </r>
    <r>
      <rPr>
        <b/>
        <sz val="11"/>
        <color theme="1"/>
        <rFont val="Lato"/>
        <family val="2"/>
      </rPr>
      <t>.</t>
    </r>
  </si>
  <si>
    <t xml:space="preserve">Punkte </t>
  </si>
  <si>
    <r>
      <t>Umrechnung der Gesamtpunkte auf Leistungsstunden</t>
    </r>
    <r>
      <rPr>
        <sz val="11"/>
        <color theme="1"/>
        <rFont val="Lato"/>
        <family val="2"/>
      </rPr>
      <t>:</t>
    </r>
  </si>
  <si>
    <t xml:space="preserve">Stunden </t>
  </si>
  <si>
    <t>Leistungsstunden</t>
  </si>
  <si>
    <r>
      <t>Gesamtpunkte [</t>
    </r>
    <r>
      <rPr>
        <sz val="11"/>
        <color theme="1"/>
        <rFont val="Lato"/>
        <family val="2"/>
      </rPr>
      <t>Summe Ergebnisse a) und b)]</t>
    </r>
    <r>
      <rPr>
        <b/>
        <sz val="11"/>
        <color theme="1"/>
        <rFont val="Lato"/>
        <family val="2"/>
      </rPr>
      <t>:</t>
    </r>
  </si>
  <si>
    <r>
      <t xml:space="preserve">EUR </t>
    </r>
    <r>
      <rPr>
        <sz val="9"/>
        <color theme="1"/>
        <rFont val="Lato"/>
        <family val="2"/>
      </rPr>
      <t>(Punktwert + APU)</t>
    </r>
  </si>
  <si>
    <r>
      <t xml:space="preserve">EUR </t>
    </r>
    <r>
      <rPr>
        <sz val="9"/>
        <color theme="1"/>
        <rFont val="Lato"/>
        <family val="2"/>
      </rPr>
      <t xml:space="preserve">(Punktwert; </t>
    </r>
    <r>
      <rPr>
        <b/>
        <u/>
        <sz val="9"/>
        <color theme="1"/>
        <rFont val="Lato"/>
        <family val="2"/>
      </rPr>
      <t>ohne</t>
    </r>
    <r>
      <rPr>
        <sz val="9"/>
        <color theme="1"/>
        <rFont val="Lato"/>
        <family val="2"/>
      </rPr>
      <t xml:space="preserve"> APU)</t>
    </r>
  </si>
  <si>
    <t xml:space="preserve">In der Vergütungsvereinbarung nach § 89 SGB XI hat der Pflegedienst im oben genannten Zeitraum </t>
  </si>
  <si>
    <t>Bitte farblich hinterlegte Felder ausfüllen!</t>
  </si>
  <si>
    <r>
      <t xml:space="preserve">Leistungsstunden (2) bei stundenweiser Abrechnung </t>
    </r>
    <r>
      <rPr>
        <sz val="11"/>
        <color theme="1"/>
        <rFont val="Lato"/>
        <family val="2"/>
      </rPr>
      <t>[Summe Ergebnisse</t>
    </r>
  </si>
  <si>
    <t>- für häusliche Betreuung und LK 31-33:</t>
  </si>
  <si>
    <t>Testat einschließlich Berechnungsbogen für das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</si>
</sst>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11"/>
      <color theme="1"/>
      <name val="Lato"/>
      <family val="2"/>
    </font>
    <font>
      <sz val="11"/>
      <color theme="1"/>
      <name val="Lato"/>
      <family val="2"/>
    </font>
    <font>
      <sz val="11"/>
      <color theme="1"/>
      <name val="Lato"/>
      <family val="2"/>
    </font>
    <font>
      <sz val="11"/>
      <color theme="1"/>
      <name val="Lato"/>
      <family val="2"/>
    </font>
    <font>
      <sz val="11"/>
      <color theme="1"/>
      <name val="Lato"/>
      <family val="2"/>
    </font>
    <font>
      <sz val="11"/>
      <color theme="1"/>
      <name val="Lato"/>
      <family val="2"/>
    </font>
    <font>
      <sz val="11"/>
      <color theme="1"/>
      <name val="Lato"/>
      <family val="2"/>
    </font>
    <font>
      <sz val="11"/>
      <color theme="1"/>
      <name val="Lato"/>
      <family val="2"/>
    </font>
    <font>
      <sz val="11"/>
      <color rgb="FFFF0000"/>
      <name val="Lato"/>
      <family val="2"/>
    </font>
    <font>
      <b/>
      <sz val="11"/>
      <color theme="1"/>
      <name val="Lato"/>
      <family val="2"/>
    </font>
    <font>
      <u/>
      <sz val="11"/>
      <color theme="1"/>
      <name val="Lato"/>
      <family val="2"/>
    </font>
    <font>
      <sz val="10"/>
      <color theme="1"/>
      <name val="Lato"/>
      <family val="2"/>
    </font>
    <font>
      <sz val="11"/>
      <name val="Lato"/>
      <family val="2"/>
    </font>
    <font>
      <b/>
      <sz val="14"/>
      <color theme="1"/>
      <name val="Lato"/>
      <family val="2"/>
    </font>
    <font>
      <b/>
      <u/>
      <sz val="11"/>
      <color theme="1"/>
      <name val="Lato"/>
      <family val="2"/>
    </font>
    <font>
      <sz val="9"/>
      <color theme="1"/>
      <name val="Lato"/>
      <family val="2"/>
    </font>
    <font>
      <b/>
      <sz val="10"/>
      <color theme="1"/>
      <name val="Lato"/>
      <family val="2"/>
    </font>
    <font>
      <sz val="8"/>
      <color rgb="FF000000"/>
      <name val="Segoe UI"/>
      <family val="2"/>
    </font>
    <font>
      <b/>
      <u/>
      <sz val="9"/>
      <color theme="1"/>
      <name val="Lato"/>
      <family val="2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0" fontId="9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4" fontId="11" fillId="0" borderId="10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65" fontId="13" fillId="0" borderId="9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4" fontId="18" fillId="0" borderId="8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4" fontId="13" fillId="2" borderId="3" xfId="0" applyNumberFormat="1" applyFont="1" applyFill="1" applyBorder="1" applyAlignment="1" applyProtection="1">
      <alignment vertical="center"/>
      <protection locked="0"/>
    </xf>
    <xf numFmtId="4" fontId="13" fillId="2" borderId="3" xfId="0" applyNumberFormat="1" applyFont="1" applyFill="1" applyBorder="1" applyAlignment="1" applyProtection="1">
      <alignment vertical="center"/>
      <protection locked="0"/>
    </xf>
    <xf numFmtId="165" fontId="9" fillId="2" borderId="3" xfId="0" applyNumberFormat="1" applyFont="1" applyFill="1" applyBorder="1" applyAlignment="1" applyProtection="1">
      <alignment vertical="center"/>
      <protection locked="0"/>
    </xf>
    <xf numFmtId="0" fontId="2" fillId="0" borderId="0" xfId="0" quotePrefix="1" applyFont="1" applyAlignment="1">
      <alignment vertical="center"/>
    </xf>
    <xf numFmtId="4" fontId="18" fillId="0" borderId="8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9" fillId="2" borderId="4" xfId="0" applyNumberFormat="1" applyFont="1" applyFill="1" applyBorder="1" applyAlignment="1" applyProtection="1">
      <alignment vertical="center"/>
      <protection locked="0"/>
    </xf>
    <xf numFmtId="49" fontId="9" fillId="2" borderId="2" xfId="0" applyNumberFormat="1" applyFont="1" applyFill="1" applyBorder="1" applyAlignment="1" applyProtection="1">
      <alignment vertical="center"/>
      <protection locked="0"/>
    </xf>
    <xf numFmtId="49" fontId="9" fillId="2" borderId="5" xfId="0" applyNumberFormat="1" applyFont="1" applyFill="1" applyBorder="1" applyAlignment="1" applyProtection="1">
      <alignment vertical="center"/>
      <protection locked="0"/>
    </xf>
    <xf numFmtId="4" fontId="18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5" fontId="13" fillId="0" borderId="6" xfId="0" applyNumberFormat="1" applyFont="1" applyFill="1" applyBorder="1" applyAlignment="1">
      <alignment vertical="center"/>
    </xf>
    <xf numFmtId="165" fontId="13" fillId="0" borderId="7" xfId="0" applyNumberFormat="1" applyFont="1" applyFill="1" applyBorder="1" applyAlignment="1">
      <alignment vertical="center"/>
    </xf>
    <xf numFmtId="4" fontId="13" fillId="0" borderId="3" xfId="0" applyNumberFormat="1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A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104775</xdr:rowOff>
        </xdr:from>
        <xdr:to>
          <xdr:col>1</xdr:col>
          <xdr:colOff>9525</xdr:colOff>
          <xdr:row>55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lkästchen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95250</xdr:rowOff>
        </xdr:from>
        <xdr:to>
          <xdr:col>1</xdr:col>
          <xdr:colOff>9525</xdr:colOff>
          <xdr:row>58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lkästchen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180975</xdr:rowOff>
        </xdr:from>
        <xdr:to>
          <xdr:col>1</xdr:col>
          <xdr:colOff>9525</xdr:colOff>
          <xdr:row>61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lkästchen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133</xdr:row>
          <xdr:rowOff>0</xdr:rowOff>
        </xdr:from>
        <xdr:to>
          <xdr:col>1</xdr:col>
          <xdr:colOff>9525</xdr:colOff>
          <xdr:row>134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lkästchen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133</xdr:row>
          <xdr:rowOff>171450</xdr:rowOff>
        </xdr:from>
        <xdr:to>
          <xdr:col>1</xdr:col>
          <xdr:colOff>9525</xdr:colOff>
          <xdr:row>135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lkästchen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134</xdr:row>
          <xdr:rowOff>171450</xdr:rowOff>
        </xdr:from>
        <xdr:to>
          <xdr:col>1</xdr:col>
          <xdr:colOff>9525</xdr:colOff>
          <xdr:row>136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lkästchen 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142"/>
  <sheetViews>
    <sheetView tabSelected="1" zoomScaleNormal="100" workbookViewId="0">
      <selection activeCell="A10" sqref="A10:H10"/>
    </sheetView>
  </sheetViews>
  <sheetFormatPr baseColWidth="10" defaultRowHeight="14.25" x14ac:dyDescent="0.25"/>
  <cols>
    <col min="1" max="1" width="2.5703125" style="14" customWidth="1"/>
    <col min="2" max="2" width="17.28515625" style="14" customWidth="1"/>
    <col min="3" max="3" width="12.5703125" style="14" customWidth="1"/>
    <col min="4" max="4" width="12.7109375" style="14" bestFit="1" customWidth="1"/>
    <col min="5" max="5" width="12" style="14" customWidth="1"/>
    <col min="6" max="6" width="12.85546875" style="14" customWidth="1"/>
    <col min="7" max="7" width="4.28515625" style="14" customWidth="1"/>
    <col min="8" max="8" width="18.42578125" style="14" customWidth="1"/>
    <col min="9" max="16384" width="11.42578125" style="14"/>
  </cols>
  <sheetData>
    <row r="5" spans="1:9" ht="18" x14ac:dyDescent="0.25">
      <c r="A5" s="1" t="s">
        <v>89</v>
      </c>
      <c r="F5" s="2"/>
      <c r="G5" s="54">
        <v>2026</v>
      </c>
      <c r="H5" s="54"/>
    </row>
    <row r="6" spans="1:9" x14ac:dyDescent="0.25">
      <c r="A6" s="3" t="s">
        <v>29</v>
      </c>
    </row>
    <row r="7" spans="1:9" x14ac:dyDescent="0.25">
      <c r="A7" s="3" t="s">
        <v>30</v>
      </c>
    </row>
    <row r="8" spans="1:9" x14ac:dyDescent="0.25">
      <c r="F8" s="4" t="s">
        <v>86</v>
      </c>
    </row>
    <row r="9" spans="1:9" x14ac:dyDescent="0.25">
      <c r="A9" s="26" t="s">
        <v>16</v>
      </c>
    </row>
    <row r="10" spans="1:9" x14ac:dyDescent="0.25">
      <c r="A10" s="46"/>
      <c r="B10" s="47"/>
      <c r="C10" s="47"/>
      <c r="D10" s="47"/>
      <c r="E10" s="47"/>
      <c r="F10" s="47"/>
      <c r="G10" s="47"/>
      <c r="H10" s="48"/>
    </row>
    <row r="11" spans="1:9" s="5" customFormat="1" ht="15.75" thickBot="1" x14ac:dyDescent="0.3"/>
    <row r="12" spans="1:9" ht="15" thickBot="1" x14ac:dyDescent="0.3">
      <c r="A12" s="14" t="s">
        <v>7</v>
      </c>
      <c r="C12" s="40"/>
      <c r="D12" s="6" t="s">
        <v>8</v>
      </c>
      <c r="E12" s="40"/>
      <c r="F12" s="26" t="s">
        <v>17</v>
      </c>
    </row>
    <row r="13" spans="1:9" x14ac:dyDescent="0.25">
      <c r="A13" s="30" t="s">
        <v>36</v>
      </c>
    </row>
    <row r="15" spans="1:9" ht="15" thickBot="1" x14ac:dyDescent="0.3"/>
    <row r="16" spans="1:9" ht="15.75" thickBot="1" x14ac:dyDescent="0.3">
      <c r="A16" s="24" t="s">
        <v>35</v>
      </c>
      <c r="B16" s="28" t="s">
        <v>37</v>
      </c>
      <c r="G16" s="8" t="s">
        <v>3</v>
      </c>
      <c r="H16" s="41"/>
      <c r="I16" s="26" t="s">
        <v>18</v>
      </c>
    </row>
    <row r="17" spans="1:9" ht="15.75" customHeight="1" thickBot="1" x14ac:dyDescent="0.3"/>
    <row r="18" spans="1:9" ht="15.75" thickBot="1" x14ac:dyDescent="0.3">
      <c r="A18" s="24" t="s">
        <v>35</v>
      </c>
      <c r="B18" s="7" t="s">
        <v>34</v>
      </c>
      <c r="G18" s="8" t="s">
        <v>4</v>
      </c>
      <c r="H18" s="41"/>
      <c r="I18" s="26" t="s">
        <v>18</v>
      </c>
    </row>
    <row r="19" spans="1:9" x14ac:dyDescent="0.25">
      <c r="H19" s="8"/>
    </row>
    <row r="20" spans="1:9" ht="15.75" thickBot="1" x14ac:dyDescent="0.3">
      <c r="A20" s="24" t="s">
        <v>35</v>
      </c>
      <c r="B20" s="30" t="s">
        <v>38</v>
      </c>
      <c r="G20" s="8"/>
      <c r="H20" s="33"/>
      <c r="I20" s="26"/>
    </row>
    <row r="21" spans="1:9" ht="15" thickBot="1" x14ac:dyDescent="0.3">
      <c r="A21" s="9"/>
      <c r="B21" s="28" t="s">
        <v>39</v>
      </c>
      <c r="G21" s="29" t="s">
        <v>5</v>
      </c>
      <c r="H21" s="41"/>
      <c r="I21" s="26" t="s">
        <v>18</v>
      </c>
    </row>
    <row r="22" spans="1:9" ht="15" thickBot="1" x14ac:dyDescent="0.3">
      <c r="A22" s="11"/>
      <c r="B22" s="26"/>
      <c r="H22" s="8"/>
      <c r="I22" s="12"/>
    </row>
    <row r="23" spans="1:9" ht="15.75" thickBot="1" x14ac:dyDescent="0.3">
      <c r="A23" s="24"/>
      <c r="B23" s="43" t="s">
        <v>88</v>
      </c>
      <c r="G23" s="29" t="s">
        <v>6</v>
      </c>
      <c r="H23" s="41"/>
      <c r="I23" s="26" t="s">
        <v>18</v>
      </c>
    </row>
    <row r="24" spans="1:9" ht="15" thickBot="1" x14ac:dyDescent="0.3">
      <c r="B24" s="10"/>
    </row>
    <row r="25" spans="1:9" ht="15" thickBot="1" x14ac:dyDescent="0.3">
      <c r="A25" s="25"/>
      <c r="B25" s="28" t="s">
        <v>40</v>
      </c>
      <c r="G25" s="29" t="s">
        <v>9</v>
      </c>
      <c r="H25" s="41"/>
      <c r="I25" s="30" t="s">
        <v>18</v>
      </c>
    </row>
    <row r="26" spans="1:9" x14ac:dyDescent="0.25">
      <c r="A26" s="26"/>
      <c r="B26" s="26"/>
      <c r="H26" s="13"/>
      <c r="I26" s="12"/>
    </row>
    <row r="28" spans="1:9" x14ac:dyDescent="0.25">
      <c r="A28" s="2" t="s">
        <v>27</v>
      </c>
    </row>
    <row r="29" spans="1:9" x14ac:dyDescent="0.25">
      <c r="A29" s="2" t="s">
        <v>28</v>
      </c>
    </row>
    <row r="31" spans="1:9" x14ac:dyDescent="0.25">
      <c r="A31" s="11" t="s">
        <v>10</v>
      </c>
      <c r="B31" s="30" t="s">
        <v>42</v>
      </c>
    </row>
    <row r="32" spans="1:9" x14ac:dyDescent="0.25">
      <c r="A32" s="11" t="s">
        <v>10</v>
      </c>
      <c r="B32" s="30" t="s">
        <v>43</v>
      </c>
    </row>
    <row r="33" spans="1:8" x14ac:dyDescent="0.25">
      <c r="A33" s="11" t="s">
        <v>10</v>
      </c>
      <c r="B33" s="30" t="s">
        <v>44</v>
      </c>
    </row>
    <row r="34" spans="1:8" x14ac:dyDescent="0.25">
      <c r="A34" s="11" t="s">
        <v>10</v>
      </c>
      <c r="B34" s="30" t="s">
        <v>41</v>
      </c>
    </row>
    <row r="35" spans="1:8" x14ac:dyDescent="0.25">
      <c r="A35" s="11" t="s">
        <v>10</v>
      </c>
      <c r="B35" s="26" t="s">
        <v>19</v>
      </c>
    </row>
    <row r="36" spans="1:8" x14ac:dyDescent="0.25">
      <c r="A36" s="11" t="s">
        <v>10</v>
      </c>
      <c r="B36" s="28" t="s">
        <v>45</v>
      </c>
    </row>
    <row r="37" spans="1:8" x14ac:dyDescent="0.25">
      <c r="A37" s="11"/>
      <c r="B37" s="30" t="s">
        <v>46</v>
      </c>
    </row>
    <row r="39" spans="1:8" x14ac:dyDescent="0.25">
      <c r="A39" s="2" t="s">
        <v>47</v>
      </c>
      <c r="B39" s="30"/>
      <c r="C39" s="30"/>
      <c r="D39" s="30"/>
      <c r="E39" s="30"/>
      <c r="F39" s="30"/>
      <c r="G39" s="30"/>
      <c r="H39" s="30"/>
    </row>
    <row r="40" spans="1:8" x14ac:dyDescent="0.25">
      <c r="A40" s="11" t="s">
        <v>10</v>
      </c>
      <c r="B40" s="28" t="s">
        <v>48</v>
      </c>
    </row>
    <row r="41" spans="1:8" x14ac:dyDescent="0.25">
      <c r="A41" s="11" t="s">
        <v>10</v>
      </c>
      <c r="B41" s="30" t="s">
        <v>49</v>
      </c>
    </row>
    <row r="42" spans="1:8" x14ac:dyDescent="0.25">
      <c r="A42" s="11" t="s">
        <v>10</v>
      </c>
      <c r="B42" s="30" t="s">
        <v>50</v>
      </c>
    </row>
    <row r="43" spans="1:8" x14ac:dyDescent="0.25">
      <c r="A43" s="11" t="s">
        <v>10</v>
      </c>
      <c r="B43" s="14" t="s">
        <v>11</v>
      </c>
    </row>
    <row r="44" spans="1:8" x14ac:dyDescent="0.25">
      <c r="A44" s="11" t="s">
        <v>10</v>
      </c>
      <c r="B44" s="14" t="s">
        <v>12</v>
      </c>
    </row>
    <row r="45" spans="1:8" x14ac:dyDescent="0.25">
      <c r="A45" s="11" t="s">
        <v>10</v>
      </c>
      <c r="B45" s="26" t="s">
        <v>20</v>
      </c>
    </row>
    <row r="46" spans="1:8" x14ac:dyDescent="0.25">
      <c r="A46" s="11" t="s">
        <v>10</v>
      </c>
      <c r="B46" s="14" t="s">
        <v>13</v>
      </c>
    </row>
    <row r="48" spans="1:8" x14ac:dyDescent="0.25">
      <c r="A48" s="39" t="s">
        <v>85</v>
      </c>
    </row>
    <row r="49" spans="1:9" ht="15" thickBot="1" x14ac:dyDescent="0.3">
      <c r="A49" s="30"/>
    </row>
    <row r="50" spans="1:9" ht="15" thickBot="1" x14ac:dyDescent="0.3">
      <c r="A50" s="30"/>
      <c r="B50" s="28" t="s">
        <v>51</v>
      </c>
      <c r="D50" s="42"/>
      <c r="E50" s="4" t="s">
        <v>77</v>
      </c>
    </row>
    <row r="51" spans="1:9" x14ac:dyDescent="0.25">
      <c r="A51" s="30"/>
      <c r="B51" s="28"/>
      <c r="E51" s="4"/>
    </row>
    <row r="52" spans="1:9" x14ac:dyDescent="0.25">
      <c r="A52" s="17"/>
    </row>
    <row r="53" spans="1:9" x14ac:dyDescent="0.25">
      <c r="A53" s="17" t="s">
        <v>52</v>
      </c>
    </row>
    <row r="54" spans="1:9" ht="15" thickBot="1" x14ac:dyDescent="0.3">
      <c r="A54" s="17"/>
    </row>
    <row r="55" spans="1:9" x14ac:dyDescent="0.25">
      <c r="A55" s="18"/>
      <c r="B55" s="19" t="s">
        <v>53</v>
      </c>
      <c r="C55" s="18"/>
      <c r="D55" s="18"/>
      <c r="E55" s="18"/>
      <c r="H55" s="51">
        <v>4.4900000000000001E-3</v>
      </c>
      <c r="I55" s="50" t="s">
        <v>58</v>
      </c>
    </row>
    <row r="56" spans="1:9" ht="15" thickBot="1" x14ac:dyDescent="0.3">
      <c r="A56" s="18"/>
      <c r="B56" s="19" t="s">
        <v>54</v>
      </c>
      <c r="C56" s="18"/>
      <c r="D56" s="18"/>
      <c r="E56" s="18"/>
      <c r="H56" s="52"/>
      <c r="I56" s="50"/>
    </row>
    <row r="57" spans="1:9" ht="15" thickBot="1" x14ac:dyDescent="0.3">
      <c r="A57" s="18"/>
      <c r="B57" s="19"/>
      <c r="C57" s="18"/>
      <c r="D57" s="18"/>
      <c r="E57" s="18"/>
      <c r="H57" s="34"/>
      <c r="I57" s="30"/>
    </row>
    <row r="58" spans="1:9" ht="15" thickBot="1" x14ac:dyDescent="0.3">
      <c r="A58" s="18"/>
      <c r="B58" s="19" t="s">
        <v>55</v>
      </c>
      <c r="C58" s="18"/>
      <c r="D58" s="53">
        <f>ROUND((625*SUM($D$50,$H$55)/60),2)</f>
        <v>0.05</v>
      </c>
      <c r="E58" s="30" t="s">
        <v>56</v>
      </c>
    </row>
    <row r="59" spans="1:9" ht="15" thickBot="1" x14ac:dyDescent="0.3">
      <c r="A59" s="18"/>
      <c r="B59" s="19" t="s">
        <v>55</v>
      </c>
      <c r="C59" s="18"/>
      <c r="D59" s="53">
        <f>ROUND((625*SUM($D$50,$H$55)/60),2)</f>
        <v>0.05</v>
      </c>
      <c r="E59" s="30" t="s">
        <v>57</v>
      </c>
    </row>
    <row r="60" spans="1:9" ht="15" thickBot="1" x14ac:dyDescent="0.3">
      <c r="A60" s="18"/>
      <c r="B60" s="19"/>
      <c r="C60" s="18"/>
      <c r="D60" s="18"/>
      <c r="E60" s="18"/>
    </row>
    <row r="61" spans="1:9" ht="15" thickBot="1" x14ac:dyDescent="0.3">
      <c r="A61" s="18"/>
      <c r="B61" s="19" t="s">
        <v>59</v>
      </c>
      <c r="C61" s="18"/>
      <c r="D61" s="18"/>
      <c r="E61" s="18"/>
      <c r="F61" s="41"/>
      <c r="G61" s="30" t="s">
        <v>60</v>
      </c>
    </row>
    <row r="62" spans="1:9" x14ac:dyDescent="0.25">
      <c r="A62" s="18"/>
      <c r="B62" s="18"/>
      <c r="C62" s="18"/>
      <c r="D62" s="18"/>
      <c r="E62" s="18"/>
    </row>
    <row r="63" spans="1:9" x14ac:dyDescent="0.25">
      <c r="A63" s="16" t="s">
        <v>61</v>
      </c>
      <c r="B63" s="20"/>
      <c r="C63" s="20"/>
      <c r="D63" s="20"/>
      <c r="E63" s="20"/>
      <c r="F63" s="20"/>
      <c r="G63" s="20"/>
      <c r="H63" s="20"/>
    </row>
    <row r="64" spans="1:9" x14ac:dyDescent="0.25">
      <c r="A64" s="30" t="s">
        <v>62</v>
      </c>
      <c r="B64" s="20"/>
      <c r="C64" s="20"/>
      <c r="D64" s="20"/>
      <c r="E64" s="20"/>
      <c r="F64" s="20"/>
      <c r="G64" s="20"/>
      <c r="H64" s="20"/>
    </row>
    <row r="65" spans="1:8" x14ac:dyDescent="0.25">
      <c r="A65" s="30" t="s">
        <v>63</v>
      </c>
      <c r="B65" s="20"/>
      <c r="C65" s="20"/>
      <c r="D65" s="20"/>
      <c r="E65" s="20"/>
      <c r="F65" s="20"/>
      <c r="G65" s="20"/>
      <c r="H65" s="20"/>
    </row>
    <row r="66" spans="1:8" customFormat="1" ht="15" x14ac:dyDescent="0.25"/>
    <row r="67" spans="1:8" x14ac:dyDescent="0.25">
      <c r="A67" s="28" t="s">
        <v>3</v>
      </c>
      <c r="B67" s="35">
        <f>H16</f>
        <v>0</v>
      </c>
      <c r="C67" s="26" t="s">
        <v>22</v>
      </c>
      <c r="D67" s="38">
        <f>(D50+H55)</f>
        <v>4.4900000000000001E-3</v>
      </c>
      <c r="E67" s="30" t="s">
        <v>83</v>
      </c>
      <c r="F67" s="20"/>
      <c r="G67" s="20"/>
      <c r="H67" s="20"/>
    </row>
    <row r="69" spans="1:8" x14ac:dyDescent="0.25">
      <c r="A69" s="15" t="s">
        <v>21</v>
      </c>
      <c r="B69" s="35">
        <f>IF(D67,B67/D67,0)</f>
        <v>0</v>
      </c>
      <c r="C69" s="30" t="s">
        <v>78</v>
      </c>
    </row>
    <row r="72" spans="1:8" x14ac:dyDescent="0.25">
      <c r="A72" s="28" t="s">
        <v>4</v>
      </c>
      <c r="B72" s="35">
        <f>H18</f>
        <v>0</v>
      </c>
      <c r="C72" s="26" t="s">
        <v>22</v>
      </c>
      <c r="D72" s="38">
        <f>D50</f>
        <v>0</v>
      </c>
      <c r="E72" s="30" t="s">
        <v>84</v>
      </c>
      <c r="F72" s="20"/>
      <c r="G72" s="20"/>
    </row>
    <row r="74" spans="1:8" x14ac:dyDescent="0.25">
      <c r="A74" s="15" t="s">
        <v>21</v>
      </c>
      <c r="B74" s="35">
        <f>IF(D72,B72/D72,0)</f>
        <v>0</v>
      </c>
      <c r="C74" s="30" t="s">
        <v>78</v>
      </c>
    </row>
    <row r="77" spans="1:8" x14ac:dyDescent="0.25">
      <c r="A77" s="4" t="s">
        <v>82</v>
      </c>
      <c r="E77" s="49">
        <f>(B69+B74)</f>
        <v>0</v>
      </c>
      <c r="F77" s="49"/>
      <c r="G77" s="4" t="s">
        <v>15</v>
      </c>
    </row>
    <row r="80" spans="1:8" x14ac:dyDescent="0.25">
      <c r="A80" s="30" t="s">
        <v>79</v>
      </c>
    </row>
    <row r="82" spans="1:5" x14ac:dyDescent="0.25">
      <c r="B82" s="35">
        <f>E77</f>
        <v>0</v>
      </c>
      <c r="C82" s="26" t="s">
        <v>23</v>
      </c>
    </row>
    <row r="84" spans="1:5" x14ac:dyDescent="0.25">
      <c r="A84" s="15" t="s">
        <v>21</v>
      </c>
      <c r="B84" s="35">
        <f>(B82/10)</f>
        <v>0</v>
      </c>
      <c r="C84" s="26" t="s">
        <v>24</v>
      </c>
    </row>
    <row r="86" spans="1:5" ht="15" thickBot="1" x14ac:dyDescent="0.3">
      <c r="A86" s="21" t="s">
        <v>21</v>
      </c>
      <c r="B86" s="36">
        <f>(B84/60)</f>
        <v>0</v>
      </c>
      <c r="C86" s="4" t="s">
        <v>64</v>
      </c>
    </row>
    <row r="89" spans="1:5" x14ac:dyDescent="0.25">
      <c r="A89" s="16" t="s">
        <v>25</v>
      </c>
    </row>
    <row r="91" spans="1:5" x14ac:dyDescent="0.25">
      <c r="A91" s="28" t="s">
        <v>5</v>
      </c>
      <c r="B91" s="35">
        <f>H21</f>
        <v>0</v>
      </c>
      <c r="C91" s="30" t="s">
        <v>22</v>
      </c>
      <c r="D91" s="35">
        <f>D58</f>
        <v>0.05</v>
      </c>
      <c r="E91" s="30" t="s">
        <v>65</v>
      </c>
    </row>
    <row r="93" spans="1:5" x14ac:dyDescent="0.25">
      <c r="A93" s="15" t="s">
        <v>21</v>
      </c>
      <c r="B93" s="35">
        <f>IF(D91,B91/D91,0)</f>
        <v>0</v>
      </c>
      <c r="C93" s="30" t="s">
        <v>66</v>
      </c>
    </row>
    <row r="95" spans="1:5" x14ac:dyDescent="0.25">
      <c r="A95" s="15" t="s">
        <v>21</v>
      </c>
      <c r="B95" s="35">
        <f>(B93/60)</f>
        <v>0</v>
      </c>
      <c r="C95" s="30" t="s">
        <v>80</v>
      </c>
    </row>
    <row r="98" spans="1:9" x14ac:dyDescent="0.25">
      <c r="A98" s="28" t="s">
        <v>6</v>
      </c>
      <c r="B98" s="35">
        <f>H23</f>
        <v>0</v>
      </c>
      <c r="C98" s="30" t="s">
        <v>22</v>
      </c>
      <c r="D98" s="35">
        <f>D59</f>
        <v>0.05</v>
      </c>
      <c r="E98" s="30" t="s">
        <v>65</v>
      </c>
    </row>
    <row r="100" spans="1:9" x14ac:dyDescent="0.25">
      <c r="A100" s="15" t="s">
        <v>21</v>
      </c>
      <c r="B100" s="35">
        <f>IF(D98,B98/D98,0)</f>
        <v>0</v>
      </c>
      <c r="C100" s="30" t="s">
        <v>66</v>
      </c>
    </row>
    <row r="102" spans="1:9" x14ac:dyDescent="0.25">
      <c r="A102" s="15" t="s">
        <v>21</v>
      </c>
      <c r="B102" s="35">
        <f>(B100/60)</f>
        <v>0</v>
      </c>
      <c r="C102" s="30" t="s">
        <v>71</v>
      </c>
    </row>
    <row r="103" spans="1:9" x14ac:dyDescent="0.25">
      <c r="A103" s="15"/>
      <c r="B103" s="27"/>
      <c r="C103" s="30"/>
    </row>
    <row r="104" spans="1:9" x14ac:dyDescent="0.25">
      <c r="A104" s="15"/>
      <c r="B104" s="27"/>
      <c r="C104" s="30"/>
    </row>
    <row r="105" spans="1:9" x14ac:dyDescent="0.25">
      <c r="A105" s="28" t="s">
        <v>67</v>
      </c>
      <c r="B105" s="35">
        <f>H25</f>
        <v>0</v>
      </c>
      <c r="C105" s="30" t="s">
        <v>69</v>
      </c>
      <c r="D105" s="37">
        <f>F61</f>
        <v>0</v>
      </c>
      <c r="E105" s="30" t="s">
        <v>68</v>
      </c>
    </row>
    <row r="106" spans="1:9" x14ac:dyDescent="0.25">
      <c r="A106" s="15"/>
      <c r="B106" s="27"/>
      <c r="C106" s="30"/>
    </row>
    <row r="107" spans="1:9" x14ac:dyDescent="0.25">
      <c r="A107" s="15" t="s">
        <v>21</v>
      </c>
      <c r="B107" s="35">
        <f>IF(D105,B105/D105,0)</f>
        <v>0</v>
      </c>
      <c r="C107" s="30" t="s">
        <v>80</v>
      </c>
    </row>
    <row r="108" spans="1:9" x14ac:dyDescent="0.25">
      <c r="A108" s="15"/>
      <c r="B108" s="27"/>
      <c r="C108" s="30"/>
    </row>
    <row r="109" spans="1:9" x14ac:dyDescent="0.25">
      <c r="A109" s="15"/>
      <c r="C109" s="26"/>
    </row>
    <row r="110" spans="1:9" ht="15" thickBot="1" x14ac:dyDescent="0.3">
      <c r="A110" s="21" t="s">
        <v>87</v>
      </c>
      <c r="C110" s="26"/>
      <c r="H110" s="44">
        <f>(B95+B102+B107)</f>
        <v>0</v>
      </c>
      <c r="I110" s="45" t="s">
        <v>71</v>
      </c>
    </row>
    <row r="111" spans="1:9" ht="15" thickBot="1" x14ac:dyDescent="0.3">
      <c r="A111" s="28" t="s">
        <v>70</v>
      </c>
      <c r="C111" s="26"/>
      <c r="H111" s="44"/>
      <c r="I111" s="45"/>
    </row>
    <row r="113" spans="1:6" x14ac:dyDescent="0.25">
      <c r="A113" s="16" t="s">
        <v>0</v>
      </c>
    </row>
    <row r="115" spans="1:6" x14ac:dyDescent="0.25">
      <c r="A115" s="30" t="s">
        <v>72</v>
      </c>
    </row>
    <row r="116" spans="1:6" x14ac:dyDescent="0.25">
      <c r="A116" s="30"/>
    </row>
    <row r="117" spans="1:6" x14ac:dyDescent="0.25">
      <c r="A117" s="30"/>
      <c r="B117" s="30" t="s">
        <v>73</v>
      </c>
      <c r="C117" s="37">
        <f>B86</f>
        <v>0</v>
      </c>
      <c r="D117" s="31" t="s">
        <v>74</v>
      </c>
      <c r="E117" s="30" t="s">
        <v>75</v>
      </c>
      <c r="F117" s="37">
        <f>H110</f>
        <v>0</v>
      </c>
    </row>
    <row r="118" spans="1:6" x14ac:dyDescent="0.25">
      <c r="A118" s="26"/>
    </row>
    <row r="119" spans="1:6" x14ac:dyDescent="0.25">
      <c r="A119" s="4"/>
      <c r="C119" s="15" t="s">
        <v>21</v>
      </c>
      <c r="D119" s="35">
        <f>(B86+H110)</f>
        <v>0</v>
      </c>
      <c r="E119" s="30" t="s">
        <v>81</v>
      </c>
    </row>
    <row r="120" spans="1:6" x14ac:dyDescent="0.25">
      <c r="A120" s="26"/>
    </row>
    <row r="121" spans="1:6" ht="15" thickBot="1" x14ac:dyDescent="0.3">
      <c r="A121" s="26"/>
      <c r="B121" s="26" t="s">
        <v>26</v>
      </c>
      <c r="C121" s="15" t="s">
        <v>21</v>
      </c>
      <c r="D121" s="32">
        <f>(D119*2.15)</f>
        <v>0</v>
      </c>
      <c r="E121" s="26" t="s">
        <v>18</v>
      </c>
      <c r="F121" s="4" t="s">
        <v>76</v>
      </c>
    </row>
    <row r="122" spans="1:6" ht="15" thickTop="1" x14ac:dyDescent="0.25">
      <c r="A122" s="26"/>
    </row>
    <row r="123" spans="1:6" x14ac:dyDescent="0.25">
      <c r="A123" s="26"/>
    </row>
    <row r="124" spans="1:6" x14ac:dyDescent="0.25">
      <c r="A124" s="26"/>
    </row>
    <row r="126" spans="1:6" x14ac:dyDescent="0.25">
      <c r="A126" s="14" t="s">
        <v>14</v>
      </c>
    </row>
    <row r="131" spans="1:7" x14ac:dyDescent="0.25">
      <c r="A131" s="22"/>
      <c r="B131" s="22"/>
      <c r="C131" s="22"/>
      <c r="D131" s="22"/>
      <c r="E131" s="22"/>
      <c r="F131" s="22"/>
      <c r="G131" s="22"/>
    </row>
    <row r="132" spans="1:7" x14ac:dyDescent="0.25">
      <c r="A132" s="14" t="s">
        <v>1</v>
      </c>
    </row>
    <row r="134" spans="1:7" x14ac:dyDescent="0.25">
      <c r="B134" s="3" t="s">
        <v>31</v>
      </c>
    </row>
    <row r="135" spans="1:7" x14ac:dyDescent="0.25">
      <c r="B135" s="3" t="s">
        <v>32</v>
      </c>
    </row>
    <row r="136" spans="1:7" x14ac:dyDescent="0.25">
      <c r="B136" s="3" t="s">
        <v>33</v>
      </c>
    </row>
    <row r="141" spans="1:7" x14ac:dyDescent="0.25">
      <c r="A141" s="23"/>
      <c r="B141" s="23"/>
      <c r="C141" s="23"/>
      <c r="D141" s="23"/>
      <c r="E141" s="23"/>
      <c r="F141" s="22"/>
    </row>
    <row r="142" spans="1:7" x14ac:dyDescent="0.25">
      <c r="A142" s="14" t="s">
        <v>2</v>
      </c>
    </row>
  </sheetData>
  <sheetProtection sheet="1" selectLockedCells="1"/>
  <protectedRanges>
    <protectedRange sqref="H25 I26" name="VHP Feiertag"/>
    <protectedRange sqref="H55 D58:D59 F61" name="VHP Sonntags"/>
    <protectedRange sqref="I22" name="Verhinderungspflege"/>
    <protectedRange sqref="H16 H18 H20:H21 H23" name="Grundpflege"/>
    <protectedRange sqref="E12" name="bis"/>
    <protectedRange sqref="C12" name="ab"/>
    <protectedRange sqref="A10:G11" name="Name"/>
    <protectedRange sqref="C12" name="Zeit von"/>
  </protectedRanges>
  <mergeCells count="7">
    <mergeCell ref="G5:H5"/>
    <mergeCell ref="H110:H111"/>
    <mergeCell ref="I110:I111"/>
    <mergeCell ref="A10:H10"/>
    <mergeCell ref="E77:F77"/>
    <mergeCell ref="H55:H56"/>
    <mergeCell ref="I55:I56"/>
  </mergeCells>
  <pageMargins left="0.70866141732283472" right="0.19685039370078741" top="0.74803149606299213" bottom="0.74803149606299213" header="0.31496062992125984" footer="0.31496062992125984"/>
  <pageSetup paperSize="9" scale="90" orientation="portrait" r:id="rId1"/>
  <headerFooter>
    <oddFooter>&amp;R...&amp;P</oddFooter>
  </headerFooter>
  <rowBreaks count="2" manualBreakCount="2">
    <brk id="52" max="16383" man="1"/>
    <brk id="10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54</xdr:row>
                    <xdr:rowOff>104775</xdr:rowOff>
                  </from>
                  <to>
                    <xdr:col>1</xdr:col>
                    <xdr:colOff>9525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95250</xdr:rowOff>
                  </from>
                  <to>
                    <xdr:col>1</xdr:col>
                    <xdr:colOff>9525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180975</xdr:rowOff>
                  </from>
                  <to>
                    <xdr:col>1</xdr:col>
                    <xdr:colOff>9525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133</xdr:row>
                    <xdr:rowOff>0</xdr:rowOff>
                  </from>
                  <to>
                    <xdr:col>1</xdr:col>
                    <xdr:colOff>9525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133</xdr:row>
                    <xdr:rowOff>171450</xdr:rowOff>
                  </from>
                  <to>
                    <xdr:col>1</xdr:col>
                    <xdr:colOff>9525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134</xdr:row>
                    <xdr:rowOff>171450</xdr:rowOff>
                  </from>
                  <to>
                    <xdr:col>1</xdr:col>
                    <xdr:colOff>9525</xdr:colOff>
                    <xdr:row>136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Berechnungsbogen</vt:lpstr>
    </vt:vector>
  </TitlesOfParts>
  <Company>Stadt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eichd</dc:creator>
  <cp:lastModifiedBy>Ulrike Sturm</cp:lastModifiedBy>
  <cp:lastPrinted>2021-12-09T13:46:39Z</cp:lastPrinted>
  <dcterms:created xsi:type="dcterms:W3CDTF">2019-02-04T11:01:16Z</dcterms:created>
  <dcterms:modified xsi:type="dcterms:W3CDTF">2025-11-25T08:33:47Z</dcterms:modified>
</cp:coreProperties>
</file>